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1_Administratives\Persönliches\Investingate\"/>
    </mc:Choice>
  </mc:AlternateContent>
  <bookViews>
    <workbookView xWindow="0" yWindow="0" windowWidth="16335" windowHeight="11955" tabRatio="594"/>
  </bookViews>
  <sheets>
    <sheet name="Renditerechner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3" l="1"/>
  <c r="H35" i="3"/>
  <c r="H32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9" i="3"/>
  <c r="H8" i="3"/>
  <c r="C9" i="3"/>
  <c r="H3" i="3"/>
  <c r="B27" i="3" s="1"/>
  <c r="F27" i="3" l="1"/>
  <c r="G27" i="3"/>
  <c r="B8" i="3"/>
  <c r="B10" i="3"/>
  <c r="B12" i="3"/>
  <c r="B14" i="3"/>
  <c r="B16" i="3"/>
  <c r="B18" i="3"/>
  <c r="B20" i="3"/>
  <c r="B22" i="3"/>
  <c r="B24" i="3"/>
  <c r="B26" i="3"/>
  <c r="B9" i="3"/>
  <c r="B11" i="3"/>
  <c r="B13" i="3"/>
  <c r="B15" i="3"/>
  <c r="B17" i="3"/>
  <c r="B19" i="3"/>
  <c r="B21" i="3"/>
  <c r="B23" i="3"/>
  <c r="B25" i="3"/>
  <c r="F13" i="3" l="1"/>
  <c r="G13" i="3"/>
  <c r="G16" i="3"/>
  <c r="F16" i="3"/>
  <c r="F19" i="3"/>
  <c r="G19" i="3"/>
  <c r="G22" i="3"/>
  <c r="F22" i="3"/>
  <c r="F25" i="3"/>
  <c r="G25" i="3"/>
  <c r="F17" i="3"/>
  <c r="G17" i="3"/>
  <c r="F9" i="3"/>
  <c r="G9" i="3"/>
  <c r="G20" i="3"/>
  <c r="F20" i="3"/>
  <c r="G12" i="3"/>
  <c r="F12" i="3"/>
  <c r="F21" i="3"/>
  <c r="G21" i="3"/>
  <c r="G24" i="3"/>
  <c r="F24" i="3"/>
  <c r="G8" i="3"/>
  <c r="C8" i="3"/>
  <c r="F8" i="3"/>
  <c r="F11" i="3"/>
  <c r="G11" i="3"/>
  <c r="G14" i="3"/>
  <c r="F14" i="3"/>
  <c r="F23" i="3"/>
  <c r="G23" i="3"/>
  <c r="F15" i="3"/>
  <c r="G15" i="3"/>
  <c r="G26" i="3"/>
  <c r="F26" i="3"/>
  <c r="G18" i="3"/>
  <c r="F18" i="3"/>
  <c r="G10" i="3"/>
  <c r="F10" i="3"/>
  <c r="D8" i="3" l="1"/>
  <c r="E8" i="3" s="1"/>
  <c r="C10" i="3" l="1"/>
  <c r="D9" i="3"/>
  <c r="E9" i="3" s="1"/>
  <c r="D10" i="3" l="1"/>
  <c r="E10" i="3" s="1"/>
  <c r="C11" i="3"/>
  <c r="C12" i="3" l="1"/>
  <c r="D11" i="3"/>
  <c r="E11" i="3" s="1"/>
  <c r="D12" i="3" l="1"/>
  <c r="E12" i="3" s="1"/>
  <c r="C13" i="3"/>
  <c r="C14" i="3" l="1"/>
  <c r="D13" i="3"/>
  <c r="E13" i="3" s="1"/>
  <c r="D14" i="3" l="1"/>
  <c r="E14" i="3" s="1"/>
  <c r="C15" i="3"/>
  <c r="C16" i="3" l="1"/>
  <c r="D15" i="3"/>
  <c r="E15" i="3" s="1"/>
  <c r="D16" i="3" l="1"/>
  <c r="E16" i="3" s="1"/>
  <c r="C17" i="3"/>
  <c r="C18" i="3" l="1"/>
  <c r="D17" i="3"/>
  <c r="E17" i="3" s="1"/>
  <c r="D18" i="3" l="1"/>
  <c r="E18" i="3" s="1"/>
  <c r="C19" i="3"/>
  <c r="C20" i="3" l="1"/>
  <c r="D19" i="3"/>
  <c r="E19" i="3" s="1"/>
  <c r="D20" i="3" l="1"/>
  <c r="E20" i="3" s="1"/>
  <c r="C21" i="3"/>
  <c r="C22" i="3" l="1"/>
  <c r="D21" i="3"/>
  <c r="E21" i="3" s="1"/>
  <c r="D22" i="3" l="1"/>
  <c r="E22" i="3" s="1"/>
  <c r="C23" i="3"/>
  <c r="C24" i="3" l="1"/>
  <c r="D23" i="3"/>
  <c r="E23" i="3" s="1"/>
  <c r="D24" i="3" l="1"/>
  <c r="E24" i="3" s="1"/>
  <c r="C25" i="3"/>
  <c r="C26" i="3" l="1"/>
  <c r="D25" i="3"/>
  <c r="E25" i="3" s="1"/>
  <c r="D26" i="3" l="1"/>
  <c r="E26" i="3" s="1"/>
  <c r="C27" i="3"/>
  <c r="H31" i="3" l="1"/>
  <c r="D27" i="3"/>
  <c r="E27" i="3" s="1"/>
</calcChain>
</file>

<file path=xl/sharedStrings.xml><?xml version="1.0" encoding="utf-8"?>
<sst xmlns="http://schemas.openxmlformats.org/spreadsheetml/2006/main" count="21" uniqueCount="16">
  <si>
    <t>Monatliche Sparquote (Euro)</t>
  </si>
  <si>
    <t>Rendite pro Jahr (%)</t>
  </si>
  <si>
    <t>Jahr</t>
  </si>
  <si>
    <t>Investiert</t>
  </si>
  <si>
    <t>Gesamt</t>
  </si>
  <si>
    <t>Jährliche Sparrate(Euro</t>
  </si>
  <si>
    <t>Parameter</t>
  </si>
  <si>
    <t>Profit pro Jahr</t>
  </si>
  <si>
    <t>Delta Profit</t>
  </si>
  <si>
    <t>Auswertung</t>
  </si>
  <si>
    <t>Profit in Euro</t>
  </si>
  <si>
    <t>Profit in %</t>
  </si>
  <si>
    <t>mit Zinseszins</t>
  </si>
  <si>
    <t>ohne Zinseszins</t>
  </si>
  <si>
    <t>Berechnung mit Zinseszins</t>
  </si>
  <si>
    <t>Berechnung ohne Zinseszins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</si>
</sst>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9">
    <xf numFmtId="0" fontId="0" fillId="0" borderId="0" xfId="0"/>
    <xf numFmtId="0" fontId="0" fillId="0" borderId="0" xfId="0" applyAlignment="1"/>
    <xf numFmtId="2" fontId="1" fillId="2" borderId="1" xfId="1" applyNumberFormat="1" applyBorder="1" applyAlignment="1"/>
    <xf numFmtId="0" fontId="1" fillId="2" borderId="0" xfId="1" applyBorder="1"/>
    <xf numFmtId="0" fontId="1" fillId="2" borderId="5" xfId="1" applyBorder="1"/>
    <xf numFmtId="164" fontId="1" fillId="2" borderId="4" xfId="1" applyNumberFormat="1" applyBorder="1"/>
    <xf numFmtId="164" fontId="1" fillId="2" borderId="0" xfId="1" applyNumberFormat="1" applyBorder="1"/>
    <xf numFmtId="164" fontId="1" fillId="2" borderId="5" xfId="1" applyNumberFormat="1" applyBorder="1"/>
    <xf numFmtId="0" fontId="1" fillId="2" borderId="4" xfId="1" applyBorder="1"/>
    <xf numFmtId="0" fontId="1" fillId="2" borderId="1" xfId="1" applyBorder="1"/>
    <xf numFmtId="0" fontId="1" fillId="2" borderId="0" xfId="1" applyBorder="1" applyAlignment="1"/>
    <xf numFmtId="0" fontId="1" fillId="2" borderId="0" xfId="1" applyBorder="1" applyAlignment="1">
      <alignment horizontal="center"/>
    </xf>
    <xf numFmtId="0" fontId="1" fillId="2" borderId="4" xfId="1" applyBorder="1" applyAlignment="1">
      <alignment horizontal="center"/>
    </xf>
    <xf numFmtId="2" fontId="1" fillId="2" borderId="2" xfId="1" applyNumberFormat="1" applyBorder="1" applyAlignment="1"/>
    <xf numFmtId="164" fontId="1" fillId="2" borderId="5" xfId="1" applyNumberFormat="1" applyBorder="1" applyAlignment="1"/>
    <xf numFmtId="0" fontId="1" fillId="2" borderId="2" xfId="1" applyBorder="1"/>
    <xf numFmtId="164" fontId="1" fillId="2" borderId="3" xfId="1" applyNumberFormat="1" applyBorder="1"/>
    <xf numFmtId="0" fontId="1" fillId="2" borderId="2" xfId="1" applyBorder="1" applyAlignment="1">
      <alignment horizontal="center"/>
    </xf>
    <xf numFmtId="0" fontId="1" fillId="2" borderId="1" xfId="1" applyBorder="1" applyAlignment="1">
      <alignment horizontal="center"/>
    </xf>
    <xf numFmtId="0" fontId="1" fillId="2" borderId="3" xfId="1" applyBorder="1" applyAlignment="1">
      <alignment horizontal="center"/>
    </xf>
    <xf numFmtId="0" fontId="1" fillId="2" borderId="4" xfId="1" applyBorder="1" applyAlignment="1">
      <alignment horizontal="left"/>
    </xf>
    <xf numFmtId="0" fontId="1" fillId="2" borderId="0" xfId="1" applyBorder="1" applyAlignment="1">
      <alignment horizontal="left"/>
    </xf>
    <xf numFmtId="0" fontId="1" fillId="2" borderId="1" xfId="1" applyBorder="1" applyAlignment="1">
      <alignment horizontal="left"/>
    </xf>
    <xf numFmtId="0" fontId="1" fillId="2" borderId="6" xfId="1" applyBorder="1" applyAlignment="1">
      <alignment horizontal="center"/>
    </xf>
    <xf numFmtId="0" fontId="1" fillId="2" borderId="7" xfId="1" applyBorder="1" applyAlignment="1">
      <alignment horizontal="center"/>
    </xf>
    <xf numFmtId="0" fontId="1" fillId="2" borderId="8" xfId="1" applyBorder="1" applyAlignment="1">
      <alignment horizontal="center"/>
    </xf>
    <xf numFmtId="2" fontId="1" fillId="2" borderId="2" xfId="1" applyNumberFormat="1" applyBorder="1" applyAlignment="1">
      <alignment horizontal="center"/>
    </xf>
    <xf numFmtId="2" fontId="1" fillId="2" borderId="1" xfId="1" applyNumberFormat="1" applyBorder="1" applyAlignment="1">
      <alignment horizontal="center"/>
    </xf>
    <xf numFmtId="2" fontId="1" fillId="2" borderId="3" xfId="1" applyNumberFormat="1" applyBorder="1" applyAlignment="1">
      <alignment horizontal="center"/>
    </xf>
  </cellXfs>
  <cellStyles count="2">
    <cellStyle name="40 % - Akzent3" xfId="1" builtinId="39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workbookViewId="0">
      <selection activeCell="I44" sqref="I44"/>
    </sheetView>
  </sheetViews>
  <sheetFormatPr baseColWidth="10" defaultRowHeight="15" x14ac:dyDescent="0.25"/>
  <cols>
    <col min="1" max="1" width="6.42578125" customWidth="1"/>
    <col min="2" max="2" width="14.42578125" customWidth="1"/>
    <col min="3" max="3" width="15.28515625" customWidth="1"/>
    <col min="4" max="4" width="14.7109375" customWidth="1"/>
    <col min="7" max="7" width="14.85546875" customWidth="1"/>
  </cols>
  <sheetData>
    <row r="1" spans="1:9" ht="16.5" thickTop="1" thickBot="1" x14ac:dyDescent="0.3">
      <c r="A1" s="23" t="s">
        <v>6</v>
      </c>
      <c r="B1" s="24"/>
      <c r="C1" s="24"/>
      <c r="D1" s="24"/>
      <c r="E1" s="24"/>
      <c r="F1" s="24"/>
      <c r="G1" s="24"/>
      <c r="H1" s="25"/>
    </row>
    <row r="2" spans="1:9" ht="15.75" thickTop="1" x14ac:dyDescent="0.25">
      <c r="A2" s="20" t="s">
        <v>0</v>
      </c>
      <c r="B2" s="21"/>
      <c r="C2" s="21"/>
      <c r="D2" s="3"/>
      <c r="E2" s="3"/>
      <c r="F2" s="10"/>
      <c r="G2" s="10"/>
      <c r="H2" s="4">
        <v>100</v>
      </c>
    </row>
    <row r="3" spans="1:9" x14ac:dyDescent="0.25">
      <c r="A3" s="20" t="s">
        <v>5</v>
      </c>
      <c r="B3" s="21"/>
      <c r="C3" s="21"/>
      <c r="D3" s="3"/>
      <c r="E3" s="3"/>
      <c r="F3" s="11"/>
      <c r="G3" s="11"/>
      <c r="H3" s="4">
        <f>12*H2</f>
        <v>1200</v>
      </c>
    </row>
    <row r="4" spans="1:9" x14ac:dyDescent="0.25">
      <c r="A4" s="20" t="s">
        <v>1</v>
      </c>
      <c r="B4" s="21"/>
      <c r="C4" s="21"/>
      <c r="D4" s="3"/>
      <c r="E4" s="3"/>
      <c r="F4" s="3"/>
      <c r="G4" s="3"/>
      <c r="H4" s="4">
        <v>7</v>
      </c>
    </row>
    <row r="5" spans="1:9" x14ac:dyDescent="0.25">
      <c r="A5" s="12"/>
      <c r="B5" s="11"/>
      <c r="C5" s="11"/>
      <c r="D5" s="3"/>
      <c r="E5" s="3"/>
      <c r="F5" s="3"/>
      <c r="G5" s="3"/>
      <c r="H5" s="4"/>
    </row>
    <row r="6" spans="1:9" ht="15.75" thickBot="1" x14ac:dyDescent="0.3">
      <c r="A6" s="13"/>
      <c r="B6" s="2"/>
      <c r="C6" s="26" t="s">
        <v>14</v>
      </c>
      <c r="D6" s="27"/>
      <c r="E6" s="28"/>
      <c r="F6" s="17" t="s">
        <v>15</v>
      </c>
      <c r="G6" s="18"/>
      <c r="H6" s="19"/>
      <c r="I6" s="1"/>
    </row>
    <row r="7" spans="1:9" ht="15.75" thickTop="1" x14ac:dyDescent="0.25">
      <c r="A7" s="8" t="s">
        <v>2</v>
      </c>
      <c r="B7" s="3" t="s">
        <v>3</v>
      </c>
      <c r="C7" s="8" t="s">
        <v>4</v>
      </c>
      <c r="D7" s="3" t="s">
        <v>7</v>
      </c>
      <c r="E7" s="4" t="s">
        <v>8</v>
      </c>
      <c r="F7" s="8" t="s">
        <v>4</v>
      </c>
      <c r="G7" s="3" t="s">
        <v>7</v>
      </c>
      <c r="H7" s="4" t="s">
        <v>8</v>
      </c>
    </row>
    <row r="8" spans="1:9" x14ac:dyDescent="0.25">
      <c r="A8" s="8">
        <v>1</v>
      </c>
      <c r="B8" s="3">
        <f t="shared" ref="B8:B27" si="0">A8*$H$3</f>
        <v>1200</v>
      </c>
      <c r="C8" s="5">
        <f>B8+(B8*(H4/100))</f>
        <v>1284</v>
      </c>
      <c r="D8" s="6">
        <f>C8-B8</f>
        <v>84</v>
      </c>
      <c r="E8" s="7">
        <f>D8</f>
        <v>84</v>
      </c>
      <c r="F8" s="8">
        <f>B8*($H$4/100)+B8</f>
        <v>1284</v>
      </c>
      <c r="G8" s="3">
        <f>B8*($H$4/100)</f>
        <v>84.000000000000014</v>
      </c>
      <c r="H8" s="4">
        <f>G8</f>
        <v>84.000000000000014</v>
      </c>
    </row>
    <row r="9" spans="1:9" x14ac:dyDescent="0.25">
      <c r="A9" s="8">
        <v>2</v>
      </c>
      <c r="B9" s="3">
        <f t="shared" si="0"/>
        <v>2400</v>
      </c>
      <c r="C9" s="5">
        <f t="shared" ref="C9:C27" si="1">(C8+$B$8)*(($H$4/100)+1)</f>
        <v>2657.88</v>
      </c>
      <c r="D9" s="6">
        <f>C9-(C8+$B$8)</f>
        <v>173.88000000000011</v>
      </c>
      <c r="E9" s="7">
        <f>D9-D8</f>
        <v>89.880000000000109</v>
      </c>
      <c r="F9" s="8">
        <f t="shared" ref="F9:F27" si="2">B9*($H$4/100)+B9</f>
        <v>2568</v>
      </c>
      <c r="G9" s="3">
        <f t="shared" ref="G9:G27" si="3">B9*($H$4/100)</f>
        <v>168.00000000000003</v>
      </c>
      <c r="H9" s="4">
        <f>G9-G8</f>
        <v>84.000000000000014</v>
      </c>
    </row>
    <row r="10" spans="1:9" x14ac:dyDescent="0.25">
      <c r="A10" s="8">
        <v>3</v>
      </c>
      <c r="B10" s="3">
        <f t="shared" si="0"/>
        <v>3600</v>
      </c>
      <c r="C10" s="5">
        <f t="shared" si="1"/>
        <v>4127.9316000000008</v>
      </c>
      <c r="D10" s="6">
        <f t="shared" ref="D10:D27" si="4">C10-(C9+$B$8)</f>
        <v>270.05160000000069</v>
      </c>
      <c r="E10" s="7">
        <f t="shared" ref="E10:E27" si="5">D10-D9</f>
        <v>96.171600000000581</v>
      </c>
      <c r="F10" s="8">
        <f t="shared" si="2"/>
        <v>3852</v>
      </c>
      <c r="G10" s="3">
        <f t="shared" si="3"/>
        <v>252.00000000000003</v>
      </c>
      <c r="H10" s="4">
        <f t="shared" ref="H10:H27" si="6">G10-G9</f>
        <v>84</v>
      </c>
    </row>
    <row r="11" spans="1:9" x14ac:dyDescent="0.25">
      <c r="A11" s="8">
        <v>4</v>
      </c>
      <c r="B11" s="3">
        <f t="shared" si="0"/>
        <v>4800</v>
      </c>
      <c r="C11" s="5">
        <f t="shared" si="1"/>
        <v>5700.8868120000016</v>
      </c>
      <c r="D11" s="6">
        <f t="shared" si="4"/>
        <v>372.95521200000076</v>
      </c>
      <c r="E11" s="7">
        <f t="shared" si="5"/>
        <v>102.90361200000007</v>
      </c>
      <c r="F11" s="8">
        <f t="shared" si="2"/>
        <v>5136</v>
      </c>
      <c r="G11" s="3">
        <f t="shared" si="3"/>
        <v>336.00000000000006</v>
      </c>
      <c r="H11" s="4">
        <f t="shared" si="6"/>
        <v>84.000000000000028</v>
      </c>
    </row>
    <row r="12" spans="1:9" x14ac:dyDescent="0.25">
      <c r="A12" s="8">
        <v>5</v>
      </c>
      <c r="B12" s="3">
        <f t="shared" si="0"/>
        <v>6000</v>
      </c>
      <c r="C12" s="5">
        <f t="shared" si="1"/>
        <v>7383.9488888400019</v>
      </c>
      <c r="D12" s="6">
        <f t="shared" si="4"/>
        <v>483.06207684000037</v>
      </c>
      <c r="E12" s="7">
        <f t="shared" si="5"/>
        <v>110.10686483999962</v>
      </c>
      <c r="F12" s="8">
        <f t="shared" si="2"/>
        <v>6420</v>
      </c>
      <c r="G12" s="3">
        <f t="shared" si="3"/>
        <v>420.00000000000006</v>
      </c>
      <c r="H12" s="4">
        <f t="shared" si="6"/>
        <v>84</v>
      </c>
    </row>
    <row r="13" spans="1:9" x14ac:dyDescent="0.25">
      <c r="A13" s="8">
        <v>6</v>
      </c>
      <c r="B13" s="3">
        <f t="shared" si="0"/>
        <v>7200</v>
      </c>
      <c r="C13" s="5">
        <f t="shared" si="1"/>
        <v>9184.8253110588012</v>
      </c>
      <c r="D13" s="6">
        <f t="shared" si="4"/>
        <v>600.87642221880014</v>
      </c>
      <c r="E13" s="7">
        <f t="shared" si="5"/>
        <v>117.81434537879977</v>
      </c>
      <c r="F13" s="8">
        <f t="shared" si="2"/>
        <v>7704</v>
      </c>
      <c r="G13" s="3">
        <f t="shared" si="3"/>
        <v>504.00000000000006</v>
      </c>
      <c r="H13" s="4">
        <f t="shared" si="6"/>
        <v>84</v>
      </c>
    </row>
    <row r="14" spans="1:9" x14ac:dyDescent="0.25">
      <c r="A14" s="8">
        <v>7</v>
      </c>
      <c r="B14" s="3">
        <f t="shared" si="0"/>
        <v>8400</v>
      </c>
      <c r="C14" s="5">
        <f t="shared" si="1"/>
        <v>11111.763082832918</v>
      </c>
      <c r="D14" s="6">
        <f t="shared" si="4"/>
        <v>726.93777177411721</v>
      </c>
      <c r="E14" s="7">
        <f t="shared" si="5"/>
        <v>126.06134955531707</v>
      </c>
      <c r="F14" s="8">
        <f t="shared" si="2"/>
        <v>8988</v>
      </c>
      <c r="G14" s="3">
        <f t="shared" si="3"/>
        <v>588</v>
      </c>
      <c r="H14" s="4">
        <f t="shared" si="6"/>
        <v>83.999999999999943</v>
      </c>
    </row>
    <row r="15" spans="1:9" x14ac:dyDescent="0.25">
      <c r="A15" s="8">
        <v>8</v>
      </c>
      <c r="B15" s="3">
        <f t="shared" si="0"/>
        <v>9600</v>
      </c>
      <c r="C15" s="5">
        <f t="shared" si="1"/>
        <v>13173.586498631223</v>
      </c>
      <c r="D15" s="6">
        <f t="shared" si="4"/>
        <v>861.82341579830427</v>
      </c>
      <c r="E15" s="7">
        <f t="shared" si="5"/>
        <v>134.88564402418706</v>
      </c>
      <c r="F15" s="8">
        <f t="shared" si="2"/>
        <v>10272</v>
      </c>
      <c r="G15" s="3">
        <f t="shared" si="3"/>
        <v>672.00000000000011</v>
      </c>
      <c r="H15" s="4">
        <f t="shared" si="6"/>
        <v>84.000000000000114</v>
      </c>
    </row>
    <row r="16" spans="1:9" x14ac:dyDescent="0.25">
      <c r="A16" s="8">
        <v>9</v>
      </c>
      <c r="B16" s="3">
        <f t="shared" si="0"/>
        <v>10800</v>
      </c>
      <c r="C16" s="5">
        <f t="shared" si="1"/>
        <v>15379.737553535409</v>
      </c>
      <c r="D16" s="6">
        <f t="shared" si="4"/>
        <v>1006.1510549041868</v>
      </c>
      <c r="E16" s="7">
        <f t="shared" si="5"/>
        <v>144.32763910588255</v>
      </c>
      <c r="F16" s="8">
        <f t="shared" si="2"/>
        <v>11556</v>
      </c>
      <c r="G16" s="3">
        <f t="shared" si="3"/>
        <v>756.00000000000011</v>
      </c>
      <c r="H16" s="4">
        <f t="shared" si="6"/>
        <v>84</v>
      </c>
    </row>
    <row r="17" spans="1:8" x14ac:dyDescent="0.25">
      <c r="A17" s="8">
        <v>10</v>
      </c>
      <c r="B17" s="3">
        <f t="shared" si="0"/>
        <v>12000</v>
      </c>
      <c r="C17" s="5">
        <f t="shared" si="1"/>
        <v>17740.319182282889</v>
      </c>
      <c r="D17" s="6">
        <f t="shared" si="4"/>
        <v>1160.5816287474809</v>
      </c>
      <c r="E17" s="7">
        <f t="shared" si="5"/>
        <v>154.43057384329404</v>
      </c>
      <c r="F17" s="8">
        <f t="shared" si="2"/>
        <v>12840</v>
      </c>
      <c r="G17" s="3">
        <f t="shared" si="3"/>
        <v>840.00000000000011</v>
      </c>
      <c r="H17" s="4">
        <f t="shared" si="6"/>
        <v>84</v>
      </c>
    </row>
    <row r="18" spans="1:8" x14ac:dyDescent="0.25">
      <c r="A18" s="8">
        <v>11</v>
      </c>
      <c r="B18" s="3">
        <f t="shared" si="0"/>
        <v>13200</v>
      </c>
      <c r="C18" s="5">
        <f t="shared" si="1"/>
        <v>20266.141525042691</v>
      </c>
      <c r="D18" s="6">
        <f t="shared" si="4"/>
        <v>1325.8223427598023</v>
      </c>
      <c r="E18" s="7">
        <f t="shared" si="5"/>
        <v>165.2407140123214</v>
      </c>
      <c r="F18" s="8">
        <f t="shared" si="2"/>
        <v>14124</v>
      </c>
      <c r="G18" s="3">
        <f t="shared" si="3"/>
        <v>924.00000000000011</v>
      </c>
      <c r="H18" s="4">
        <f t="shared" si="6"/>
        <v>84</v>
      </c>
    </row>
    <row r="19" spans="1:8" x14ac:dyDescent="0.25">
      <c r="A19" s="8">
        <v>12</v>
      </c>
      <c r="B19" s="3">
        <f t="shared" si="0"/>
        <v>14400</v>
      </c>
      <c r="C19" s="5">
        <f t="shared" si="1"/>
        <v>22968.771431795682</v>
      </c>
      <c r="D19" s="6">
        <f t="shared" si="4"/>
        <v>1502.6299067529908</v>
      </c>
      <c r="E19" s="7">
        <f t="shared" si="5"/>
        <v>176.80756399318852</v>
      </c>
      <c r="F19" s="8">
        <f t="shared" si="2"/>
        <v>15408</v>
      </c>
      <c r="G19" s="3">
        <f t="shared" si="3"/>
        <v>1008.0000000000001</v>
      </c>
      <c r="H19" s="4">
        <f t="shared" si="6"/>
        <v>84</v>
      </c>
    </row>
    <row r="20" spans="1:8" x14ac:dyDescent="0.25">
      <c r="A20" s="8">
        <v>13</v>
      </c>
      <c r="B20" s="3">
        <f t="shared" si="0"/>
        <v>15600</v>
      </c>
      <c r="C20" s="5">
        <f t="shared" si="1"/>
        <v>25860.58543202138</v>
      </c>
      <c r="D20" s="6">
        <f t="shared" si="4"/>
        <v>1691.8140002256987</v>
      </c>
      <c r="E20" s="7">
        <f t="shared" si="5"/>
        <v>189.1840934727079</v>
      </c>
      <c r="F20" s="8">
        <f t="shared" si="2"/>
        <v>16692</v>
      </c>
      <c r="G20" s="3">
        <f t="shared" si="3"/>
        <v>1092</v>
      </c>
      <c r="H20" s="4">
        <f t="shared" si="6"/>
        <v>83.999999999999886</v>
      </c>
    </row>
    <row r="21" spans="1:8" x14ac:dyDescent="0.25">
      <c r="A21" s="8">
        <v>14</v>
      </c>
      <c r="B21" s="3">
        <f t="shared" si="0"/>
        <v>16800</v>
      </c>
      <c r="C21" s="5">
        <f t="shared" si="1"/>
        <v>28954.826412262879</v>
      </c>
      <c r="D21" s="6">
        <f t="shared" si="4"/>
        <v>1894.2409802414986</v>
      </c>
      <c r="E21" s="7">
        <f t="shared" si="5"/>
        <v>202.42698001579993</v>
      </c>
      <c r="F21" s="8">
        <f t="shared" si="2"/>
        <v>17976</v>
      </c>
      <c r="G21" s="3">
        <f t="shared" si="3"/>
        <v>1176</v>
      </c>
      <c r="H21" s="4">
        <f t="shared" si="6"/>
        <v>84</v>
      </c>
    </row>
    <row r="22" spans="1:8" x14ac:dyDescent="0.25">
      <c r="A22" s="8">
        <v>15</v>
      </c>
      <c r="B22" s="3">
        <f t="shared" si="0"/>
        <v>18000</v>
      </c>
      <c r="C22" s="5">
        <f t="shared" si="1"/>
        <v>32265.664261121281</v>
      </c>
      <c r="D22" s="6">
        <f t="shared" si="4"/>
        <v>2110.8378488584021</v>
      </c>
      <c r="E22" s="7">
        <f t="shared" si="5"/>
        <v>216.59686861690352</v>
      </c>
      <c r="F22" s="8">
        <f t="shared" si="2"/>
        <v>19260</v>
      </c>
      <c r="G22" s="3">
        <f t="shared" si="3"/>
        <v>1260.0000000000002</v>
      </c>
      <c r="H22" s="4">
        <f t="shared" si="6"/>
        <v>84.000000000000227</v>
      </c>
    </row>
    <row r="23" spans="1:8" x14ac:dyDescent="0.25">
      <c r="A23" s="8">
        <v>16</v>
      </c>
      <c r="B23" s="3">
        <f t="shared" si="0"/>
        <v>19200</v>
      </c>
      <c r="C23" s="5">
        <f t="shared" si="1"/>
        <v>35808.260759399775</v>
      </c>
      <c r="D23" s="6">
        <f t="shared" si="4"/>
        <v>2342.5964982784935</v>
      </c>
      <c r="E23" s="7">
        <f t="shared" si="5"/>
        <v>231.75864942009139</v>
      </c>
      <c r="F23" s="8">
        <f t="shared" si="2"/>
        <v>20544</v>
      </c>
      <c r="G23" s="3">
        <f t="shared" si="3"/>
        <v>1344.0000000000002</v>
      </c>
      <c r="H23" s="4">
        <f t="shared" si="6"/>
        <v>84</v>
      </c>
    </row>
    <row r="24" spans="1:8" x14ac:dyDescent="0.25">
      <c r="A24" s="8">
        <v>17</v>
      </c>
      <c r="B24" s="3">
        <f t="shared" si="0"/>
        <v>20400</v>
      </c>
      <c r="C24" s="5">
        <f t="shared" si="1"/>
        <v>39598.839012557764</v>
      </c>
      <c r="D24" s="6">
        <f t="shared" si="4"/>
        <v>2590.5782531579898</v>
      </c>
      <c r="E24" s="7">
        <f t="shared" si="5"/>
        <v>247.98175487949629</v>
      </c>
      <c r="F24" s="8">
        <f t="shared" si="2"/>
        <v>21828</v>
      </c>
      <c r="G24" s="3">
        <f t="shared" si="3"/>
        <v>1428.0000000000002</v>
      </c>
      <c r="H24" s="4">
        <f t="shared" si="6"/>
        <v>84</v>
      </c>
    </row>
    <row r="25" spans="1:8" x14ac:dyDescent="0.25">
      <c r="A25" s="8">
        <v>18</v>
      </c>
      <c r="B25" s="3">
        <f t="shared" si="0"/>
        <v>21600</v>
      </c>
      <c r="C25" s="5">
        <f t="shared" si="1"/>
        <v>43654.757743436807</v>
      </c>
      <c r="D25" s="6">
        <f t="shared" si="4"/>
        <v>2855.9187308790424</v>
      </c>
      <c r="E25" s="7">
        <f t="shared" si="5"/>
        <v>265.34047772105259</v>
      </c>
      <c r="F25" s="8">
        <f t="shared" si="2"/>
        <v>23112</v>
      </c>
      <c r="G25" s="3">
        <f t="shared" si="3"/>
        <v>1512.0000000000002</v>
      </c>
      <c r="H25" s="4">
        <f t="shared" si="6"/>
        <v>84</v>
      </c>
    </row>
    <row r="26" spans="1:8" x14ac:dyDescent="0.25">
      <c r="A26" s="8">
        <v>19</v>
      </c>
      <c r="B26" s="3">
        <f t="shared" si="0"/>
        <v>22800</v>
      </c>
      <c r="C26" s="5">
        <f t="shared" si="1"/>
        <v>47994.590785477383</v>
      </c>
      <c r="D26" s="6">
        <f t="shared" si="4"/>
        <v>3139.8330420405764</v>
      </c>
      <c r="E26" s="7">
        <f t="shared" si="5"/>
        <v>283.91431116153399</v>
      </c>
      <c r="F26" s="8">
        <f t="shared" si="2"/>
        <v>24396</v>
      </c>
      <c r="G26" s="3">
        <f t="shared" si="3"/>
        <v>1596.0000000000002</v>
      </c>
      <c r="H26" s="4">
        <f t="shared" si="6"/>
        <v>84</v>
      </c>
    </row>
    <row r="27" spans="1:8" x14ac:dyDescent="0.25">
      <c r="A27" s="8">
        <v>20</v>
      </c>
      <c r="B27" s="3">
        <f t="shared" si="0"/>
        <v>24000</v>
      </c>
      <c r="C27" s="5">
        <f t="shared" si="1"/>
        <v>52638.212140460804</v>
      </c>
      <c r="D27" s="6">
        <f t="shared" si="4"/>
        <v>3443.621354983421</v>
      </c>
      <c r="E27" s="7">
        <f t="shared" si="5"/>
        <v>303.78831294284464</v>
      </c>
      <c r="F27" s="8">
        <f t="shared" si="2"/>
        <v>25680</v>
      </c>
      <c r="G27" s="3">
        <f t="shared" si="3"/>
        <v>1680.0000000000002</v>
      </c>
      <c r="H27" s="4">
        <f t="shared" si="6"/>
        <v>84</v>
      </c>
    </row>
    <row r="28" spans="1:8" x14ac:dyDescent="0.25">
      <c r="A28" s="8"/>
      <c r="B28" s="3"/>
      <c r="C28" s="3"/>
      <c r="D28" s="3"/>
      <c r="E28" s="3"/>
      <c r="F28" s="3"/>
      <c r="G28" s="3"/>
      <c r="H28" s="4"/>
    </row>
    <row r="29" spans="1:8" ht="15.75" thickBot="1" x14ac:dyDescent="0.3">
      <c r="A29" s="17" t="s">
        <v>9</v>
      </c>
      <c r="B29" s="18"/>
      <c r="C29" s="18"/>
      <c r="D29" s="18"/>
      <c r="E29" s="18"/>
      <c r="F29" s="18"/>
      <c r="G29" s="18"/>
      <c r="H29" s="19"/>
    </row>
    <row r="30" spans="1:8" ht="15.75" thickTop="1" x14ac:dyDescent="0.25">
      <c r="A30" s="20" t="s">
        <v>10</v>
      </c>
      <c r="B30" s="21"/>
      <c r="C30" s="3"/>
      <c r="D30" s="3"/>
      <c r="E30" s="3"/>
      <c r="F30" s="3"/>
      <c r="G30" s="3"/>
      <c r="H30" s="4"/>
    </row>
    <row r="31" spans="1:8" x14ac:dyDescent="0.25">
      <c r="A31" s="8"/>
      <c r="B31" s="21" t="s">
        <v>12</v>
      </c>
      <c r="C31" s="21"/>
      <c r="D31" s="3"/>
      <c r="E31" s="3"/>
      <c r="F31" s="3"/>
      <c r="G31" s="3"/>
      <c r="H31" s="14">
        <f>C27-B27</f>
        <v>28638.212140460804</v>
      </c>
    </row>
    <row r="32" spans="1:8" x14ac:dyDescent="0.25">
      <c r="A32" s="8"/>
      <c r="B32" s="21" t="s">
        <v>13</v>
      </c>
      <c r="C32" s="21"/>
      <c r="D32" s="3"/>
      <c r="E32" s="3"/>
      <c r="F32" s="3"/>
      <c r="G32" s="3"/>
      <c r="H32" s="14">
        <f>SUM(G8:G27)</f>
        <v>17640</v>
      </c>
    </row>
    <row r="33" spans="1:8" x14ac:dyDescent="0.25">
      <c r="A33" s="8" t="s">
        <v>11</v>
      </c>
      <c r="B33" s="3"/>
      <c r="C33" s="3"/>
      <c r="D33" s="3"/>
      <c r="E33" s="3"/>
      <c r="F33" s="3"/>
      <c r="G33" s="3"/>
      <c r="H33" s="4"/>
    </row>
    <row r="34" spans="1:8" x14ac:dyDescent="0.25">
      <c r="A34" s="8"/>
      <c r="B34" s="21" t="s">
        <v>12</v>
      </c>
      <c r="C34" s="21"/>
      <c r="D34" s="3"/>
      <c r="E34" s="3"/>
      <c r="F34" s="3"/>
      <c r="G34" s="3"/>
      <c r="H34" s="7">
        <f>(H31/B27)*100</f>
        <v>119.3258839185867</v>
      </c>
    </row>
    <row r="35" spans="1:8" ht="15.75" thickBot="1" x14ac:dyDescent="0.3">
      <c r="A35" s="15"/>
      <c r="B35" s="22" t="s">
        <v>13</v>
      </c>
      <c r="C35" s="22"/>
      <c r="D35" s="9"/>
      <c r="E35" s="9"/>
      <c r="F35" s="9"/>
      <c r="G35" s="9"/>
      <c r="H35" s="16">
        <f>(H32/B27)*100</f>
        <v>73.5</v>
      </c>
    </row>
    <row r="36" spans="1:8" ht="15.75" thickTop="1" x14ac:dyDescent="0.25"/>
    <row r="37" spans="1:8" x14ac:dyDescent="0.25">
      <c r="D37" s="1"/>
      <c r="E37" s="1"/>
    </row>
    <row r="38" spans="1:8" x14ac:dyDescent="0.25">
      <c r="D38" s="1"/>
      <c r="E38" s="1"/>
    </row>
  </sheetData>
  <mergeCells count="12">
    <mergeCell ref="B35:C35"/>
    <mergeCell ref="A1:H1"/>
    <mergeCell ref="A2:C2"/>
    <mergeCell ref="A3:C3"/>
    <mergeCell ref="A4:C4"/>
    <mergeCell ref="C6:E6"/>
    <mergeCell ref="F6:H6"/>
    <mergeCell ref="A29:H29"/>
    <mergeCell ref="A30:B30"/>
    <mergeCell ref="B31:C31"/>
    <mergeCell ref="B32:C32"/>
    <mergeCell ref="B34:C3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Renditerechner</vt:lpstr>
    </vt:vector>
  </TitlesOfParts>
  <Company>RZZ Rechenzentrum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Cyrill Bleuler</dc:creator>
  <cp:lastModifiedBy>Cyrill Bleuler</cp:lastModifiedBy>
  <dcterms:created xsi:type="dcterms:W3CDTF">2021-07-27T05:53:46Z</dcterms:created>
  <dcterms:modified xsi:type="dcterms:W3CDTF">2021-07-29T11:29:04Z</dcterms:modified>
</cp:coreProperties>
</file>